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zukiamerica-my.sharepoint.com/personal/david_webb_suz_com/Documents/Documents/performance tests/"/>
    </mc:Choice>
  </mc:AlternateContent>
  <xr:revisionPtr revIDLastSave="24" documentId="8_{F19EB28C-41C8-4057-B7E1-9279F3BFA649}" xr6:coauthVersionLast="47" xr6:coauthVersionMax="47" xr10:uidLastSave="{B16D922B-2955-4862-9FD1-3926D9B88BF0}"/>
  <bookViews>
    <workbookView xWindow="-108" yWindow="-108" windowWidth="23256" windowHeight="12576" xr2:uid="{00000000-000D-0000-FFFF-FFFF00000000}"/>
  </bookViews>
  <sheets>
    <sheet name="Worksheet" sheetId="1" r:id="rId1"/>
    <sheet name="Data" sheetId="2" r:id="rId2"/>
  </sheets>
  <definedNames>
    <definedName name="_xlnm.Print_Area" localSheetId="0">Worksheet!$A$1:$L$53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2" i="1" l="1"/>
  <c r="J44" i="1"/>
  <c r="J43" i="1"/>
  <c r="C13" i="1"/>
  <c r="I5" i="1"/>
  <c r="C12" i="1"/>
  <c r="C9" i="1"/>
  <c r="C50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G41" i="1" l="1"/>
  <c r="H41" i="1" s="1"/>
  <c r="G42" i="1"/>
  <c r="H42" i="1" s="1"/>
  <c r="G32" i="1"/>
  <c r="H32" i="1" s="1"/>
  <c r="G40" i="1"/>
  <c r="H40" i="1" s="1"/>
  <c r="G44" i="1"/>
  <c r="H44" i="1" s="1"/>
  <c r="G35" i="1"/>
  <c r="H35" i="1" s="1"/>
  <c r="G43" i="1"/>
  <c r="H43" i="1" s="1"/>
  <c r="G36" i="1"/>
  <c r="H36" i="1" s="1"/>
  <c r="G39" i="1"/>
  <c r="H39" i="1" s="1"/>
  <c r="G37" i="1"/>
  <c r="H37" i="1" s="1"/>
  <c r="G34" i="1"/>
  <c r="H34" i="1" s="1"/>
  <c r="G38" i="1"/>
  <c r="H38" i="1" s="1"/>
  <c r="G33" i="1"/>
  <c r="H33" i="1" s="1"/>
</calcChain>
</file>

<file path=xl/sharedStrings.xml><?xml version="1.0" encoding="utf-8"?>
<sst xmlns="http://schemas.openxmlformats.org/spreadsheetml/2006/main" count="205" uniqueCount="160">
  <si>
    <t xml:space="preserve"> </t>
  </si>
  <si>
    <t>Weight</t>
  </si>
  <si>
    <t>Max HP</t>
  </si>
  <si>
    <t>Transom Height</t>
  </si>
  <si>
    <t>Steering</t>
  </si>
  <si>
    <t>Idle</t>
  </si>
  <si>
    <t>MPH</t>
  </si>
  <si>
    <t>GPH</t>
  </si>
  <si>
    <t>Pass 1</t>
  </si>
  <si>
    <t>Pass 2</t>
  </si>
  <si>
    <t>RPM</t>
  </si>
  <si>
    <t>Engine Model</t>
  </si>
  <si>
    <t>Diameter/Pitch</t>
  </si>
  <si>
    <t>Jack Plate</t>
  </si>
  <si>
    <t>Fuel Load</t>
  </si>
  <si>
    <t xml:space="preserve">     Boat Information &amp; Test Data</t>
  </si>
  <si>
    <t>Average</t>
  </si>
  <si>
    <t>Boat Model</t>
  </si>
  <si>
    <t>Location (testing)</t>
  </si>
  <si>
    <t>Boat Type</t>
  </si>
  <si>
    <t>Date (test)</t>
  </si>
  <si>
    <t>Boat Material</t>
  </si>
  <si>
    <t>Engine Type</t>
  </si>
  <si>
    <t>HP</t>
  </si>
  <si>
    <t>Displacement</t>
  </si>
  <si>
    <t>Operating Range</t>
  </si>
  <si>
    <t>Engine Weight</t>
  </si>
  <si>
    <t>Fuel Delivery</t>
  </si>
  <si>
    <t>Gear Ratio</t>
  </si>
  <si>
    <t>Prop Material</t>
  </si>
  <si>
    <t># Blades</t>
  </si>
  <si>
    <t xml:space="preserve">P/N </t>
  </si>
  <si>
    <t>Mounting Hole</t>
  </si>
  <si>
    <t>Water Condition</t>
  </si>
  <si>
    <t>Wind Velocity</t>
  </si>
  <si>
    <t xml:space="preserve">Air Temperature </t>
  </si>
  <si>
    <t>Weight Onboard</t>
  </si>
  <si>
    <t>Top Speed</t>
  </si>
  <si>
    <t xml:space="preserve">Acceleration </t>
  </si>
  <si>
    <t xml:space="preserve">Accel (seconds) </t>
  </si>
  <si>
    <t>Optimum Cruising</t>
  </si>
  <si>
    <t>RPM/Range</t>
  </si>
  <si>
    <t>Best Fuel Efficiency</t>
  </si>
  <si>
    <t>RPM/MPG</t>
  </si>
  <si>
    <t xml:space="preserve">Location BB Town </t>
  </si>
  <si>
    <t>Website BB</t>
  </si>
  <si>
    <t>O/B Category</t>
  </si>
  <si>
    <t>MPG</t>
  </si>
  <si>
    <t>RANGE</t>
  </si>
  <si>
    <t>Bass Boat</t>
  </si>
  <si>
    <t>Catamaran</t>
  </si>
  <si>
    <t>Center Console</t>
  </si>
  <si>
    <t>Deck Boat</t>
  </si>
  <si>
    <t>Flats Boat</t>
  </si>
  <si>
    <t>Fishing</t>
  </si>
  <si>
    <t>Hybrid</t>
  </si>
  <si>
    <t>Jon Boat</t>
  </si>
  <si>
    <t>Offshore Center Console</t>
  </si>
  <si>
    <t>Pontoon (2 log)</t>
  </si>
  <si>
    <t>Tri-toon</t>
  </si>
  <si>
    <t>Rib</t>
  </si>
  <si>
    <t>Run-About</t>
  </si>
  <si>
    <t>Skiff</t>
  </si>
  <si>
    <t>Tiller</t>
  </si>
  <si>
    <t>Work Boat</t>
  </si>
  <si>
    <t>Aluminum</t>
  </si>
  <si>
    <t>Fiberglass</t>
  </si>
  <si>
    <t>Wood</t>
  </si>
  <si>
    <t>Mechanical</t>
  </si>
  <si>
    <t>Hydraulic</t>
  </si>
  <si>
    <t>Hydraulic P/A</t>
  </si>
  <si>
    <t>Electric</t>
  </si>
  <si>
    <t>Electric Hydraulic</t>
  </si>
  <si>
    <t>Inline 3 Cyl.</t>
  </si>
  <si>
    <t>Inline 4 Cyl.</t>
  </si>
  <si>
    <t>V6</t>
  </si>
  <si>
    <t>4.4L</t>
  </si>
  <si>
    <t>4.0L</t>
  </si>
  <si>
    <t>3.6L</t>
  </si>
  <si>
    <t>2.8L</t>
  </si>
  <si>
    <t>2.0L</t>
  </si>
  <si>
    <t>1.5L</t>
  </si>
  <si>
    <t>1.0L</t>
  </si>
  <si>
    <t>5000-6000</t>
  </si>
  <si>
    <t>5300-6300</t>
  </si>
  <si>
    <t>5500-6000</t>
  </si>
  <si>
    <t>5500-6100</t>
  </si>
  <si>
    <t>5500-6300</t>
  </si>
  <si>
    <t>5600-6000</t>
  </si>
  <si>
    <t>5600-6200</t>
  </si>
  <si>
    <t>5700-6300</t>
  </si>
  <si>
    <t>2.00:1</t>
  </si>
  <si>
    <t>2.27:1</t>
  </si>
  <si>
    <t>2.50:1</t>
  </si>
  <si>
    <t>2.59:1</t>
  </si>
  <si>
    <t>2.29:1</t>
  </si>
  <si>
    <t>2.08:1</t>
  </si>
  <si>
    <t>Fixed</t>
  </si>
  <si>
    <t>Manual</t>
  </si>
  <si>
    <t>Calm</t>
  </si>
  <si>
    <t>Light Chop</t>
  </si>
  <si>
    <t>1 Person, Full Safety Gear</t>
  </si>
  <si>
    <t>2 Person, Full Safety Gear</t>
  </si>
  <si>
    <t>3 Person, Full Safety Gear</t>
  </si>
  <si>
    <t>0-20</t>
  </si>
  <si>
    <t>0-25</t>
  </si>
  <si>
    <t>0-30</t>
  </si>
  <si>
    <t>N/A</t>
  </si>
  <si>
    <t>Mid-Size</t>
  </si>
  <si>
    <t>Inline 4</t>
  </si>
  <si>
    <t>Dual Prop</t>
  </si>
  <si>
    <t>Stealth</t>
  </si>
  <si>
    <t>Outboard (actual hp)</t>
  </si>
  <si>
    <r>
      <t xml:space="preserve">Fuel Capacity </t>
    </r>
    <r>
      <rPr>
        <b/>
        <sz val="12"/>
        <color theme="1"/>
        <rFont val="Calibri"/>
        <family val="2"/>
        <scheme val="minor"/>
      </rPr>
      <t>(required)</t>
    </r>
  </si>
  <si>
    <t>EFI</t>
  </si>
  <si>
    <t>25/25</t>
  </si>
  <si>
    <t>25/30/25</t>
  </si>
  <si>
    <t>30/35/30</t>
  </si>
  <si>
    <t>20/25/20</t>
  </si>
  <si>
    <t>25/30/30/25</t>
  </si>
  <si>
    <t>20/25/25/20</t>
  </si>
  <si>
    <t>20/30/30/20</t>
  </si>
  <si>
    <t>25/35/35/30</t>
  </si>
  <si>
    <t>25/25/25/25</t>
  </si>
  <si>
    <t>30/30/30/30</t>
  </si>
  <si>
    <t>30/35/35/30</t>
  </si>
  <si>
    <t>0-?? (3 samples)</t>
  </si>
  <si>
    <t>Beam ('/" or ")</t>
  </si>
  <si>
    <r>
      <t xml:space="preserve">Length </t>
    </r>
    <r>
      <rPr>
        <b/>
        <sz val="14"/>
        <color theme="1"/>
        <rFont val="Calibri"/>
        <family val="2"/>
        <scheme val="minor"/>
      </rPr>
      <t>('/")</t>
    </r>
  </si>
  <si>
    <t>Stainless Steel</t>
  </si>
  <si>
    <t>3 blade</t>
  </si>
  <si>
    <t>4 Blade</t>
  </si>
  <si>
    <t>Twin 3 Blade</t>
  </si>
  <si>
    <r>
      <t xml:space="preserve">BB Phone # </t>
    </r>
    <r>
      <rPr>
        <b/>
        <sz val="12"/>
        <color theme="1"/>
        <rFont val="Calibri"/>
        <family val="2"/>
        <scheme val="minor"/>
      </rPr>
      <t>(formatted)</t>
    </r>
    <r>
      <rPr>
        <b/>
        <sz val="18"/>
        <color theme="1"/>
        <rFont val="Calibri"/>
        <family val="2"/>
        <scheme val="minor"/>
      </rPr>
      <t xml:space="preserve"> </t>
    </r>
  </si>
  <si>
    <t>Boat Brand</t>
  </si>
  <si>
    <t>Inflatable</t>
  </si>
  <si>
    <t xml:space="preserve">Inflatable </t>
  </si>
  <si>
    <t>Inflatable (Hard Bottom)</t>
  </si>
  <si>
    <t>Bay Boat</t>
  </si>
  <si>
    <t>Comment</t>
  </si>
  <si>
    <t>2.42:1</t>
  </si>
  <si>
    <t>0.5L</t>
  </si>
  <si>
    <t>Dual Console</t>
  </si>
  <si>
    <t>Portables</t>
  </si>
  <si>
    <t>8'6"</t>
  </si>
  <si>
    <t>5-10</t>
  </si>
  <si>
    <t>DF150ATL</t>
  </si>
  <si>
    <t>Crystal MI.</t>
  </si>
  <si>
    <t>16x17</t>
  </si>
  <si>
    <t>8522 L-Class Lanai Q3</t>
  </si>
  <si>
    <t>24'4'</t>
  </si>
  <si>
    <t>St. Louis MI</t>
  </si>
  <si>
    <t>www.qwestpontoons.com</t>
  </si>
  <si>
    <t>989-681-4300</t>
  </si>
  <si>
    <t>990C0-00810-17P</t>
  </si>
  <si>
    <t>33.2</t>
  </si>
  <si>
    <t>3000/200</t>
  </si>
  <si>
    <t>3000/4.8</t>
  </si>
  <si>
    <t>Apex Qwest</t>
  </si>
  <si>
    <t>No lifting strakes on tubes.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</si>
</sst>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&lt;=9999999]###\-####;\(###\)\ ###\-####"/>
  </numFmts>
  <fonts count="10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1" fillId="0" borderId="29" xfId="0" applyFont="1" applyBorder="1" applyAlignment="1">
      <alignment horizontal="right"/>
    </xf>
    <xf numFmtId="0" fontId="1" fillId="0" borderId="29" xfId="0" applyFont="1" applyBorder="1"/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164" fontId="2" fillId="0" borderId="46" xfId="0" applyNumberFormat="1" applyFont="1" applyBorder="1" applyAlignment="1">
      <alignment horizontal="center"/>
    </xf>
    <xf numFmtId="1" fontId="2" fillId="0" borderId="47" xfId="0" applyNumberFormat="1" applyFont="1" applyBorder="1" applyAlignment="1">
      <alignment horizontal="center" vertical="center"/>
    </xf>
    <xf numFmtId="164" fontId="2" fillId="0" borderId="4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1" fontId="2" fillId="0" borderId="50" xfId="0" applyNumberFormat="1" applyFont="1" applyBorder="1" applyAlignment="1">
      <alignment horizontal="center" vertical="center"/>
    </xf>
    <xf numFmtId="0" fontId="1" fillId="0" borderId="51" xfId="0" applyFont="1" applyBorder="1" applyAlignment="1">
      <alignment horizontal="right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/>
    </xf>
    <xf numFmtId="0" fontId="9" fillId="0" borderId="13" xfId="0" applyFont="1" applyBorder="1" applyAlignment="1">
      <alignment horizontal="left" vertical="center" wrapText="1"/>
    </xf>
    <xf numFmtId="0" fontId="9" fillId="0" borderId="63" xfId="0" applyFont="1" applyBorder="1" applyAlignment="1">
      <alignment horizontal="left" vertical="center" wrapText="1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30" xfId="0" applyNumberFormat="1" applyFont="1" applyBorder="1" applyAlignment="1" applyProtection="1">
      <alignment horizontal="center"/>
      <protection locked="0"/>
    </xf>
    <xf numFmtId="164" fontId="2" fillId="0" borderId="40" xfId="0" applyNumberFormat="1" applyFont="1" applyBorder="1" applyAlignment="1" applyProtection="1">
      <alignment horizontal="center"/>
      <protection locked="0"/>
    </xf>
    <xf numFmtId="164" fontId="2" fillId="0" borderId="6" xfId="0" applyNumberFormat="1" applyFont="1" applyBorder="1" applyAlignment="1" applyProtection="1">
      <alignment horizontal="center"/>
      <protection locked="0"/>
    </xf>
    <xf numFmtId="164" fontId="2" fillId="0" borderId="30" xfId="0" applyNumberFormat="1" applyFont="1" applyBorder="1" applyAlignment="1" applyProtection="1">
      <alignment horizontal="center" vertical="center"/>
      <protection locked="0"/>
    </xf>
    <xf numFmtId="164" fontId="2" fillId="0" borderId="41" xfId="0" applyNumberFormat="1" applyFont="1" applyBorder="1" applyAlignment="1" applyProtection="1">
      <alignment horizontal="center"/>
      <protection locked="0"/>
    </xf>
    <xf numFmtId="164" fontId="2" fillId="0" borderId="18" xfId="0" applyNumberFormat="1" applyFont="1" applyBorder="1" applyAlignment="1" applyProtection="1">
      <alignment horizontal="center"/>
      <protection locked="0"/>
    </xf>
    <xf numFmtId="164" fontId="2" fillId="0" borderId="36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164" fontId="2" fillId="0" borderId="69" xfId="0" applyNumberFormat="1" applyFont="1" applyBorder="1" applyAlignment="1" applyProtection="1">
      <alignment horizontal="center"/>
      <protection locked="0"/>
    </xf>
    <xf numFmtId="164" fontId="2" fillId="0" borderId="53" xfId="0" applyNumberFormat="1" applyFont="1" applyBorder="1" applyAlignment="1" applyProtection="1">
      <alignment horizontal="center"/>
      <protection locked="0"/>
    </xf>
    <xf numFmtId="0" fontId="1" fillId="0" borderId="29" xfId="0" applyFont="1" applyBorder="1" applyProtection="1">
      <protection locked="0"/>
    </xf>
    <xf numFmtId="0" fontId="1" fillId="0" borderId="35" xfId="0" applyFont="1" applyBorder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67" xfId="0" applyFont="1" applyBorder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35" xfId="0" applyFont="1" applyBorder="1"/>
    <xf numFmtId="0" fontId="2" fillId="0" borderId="70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7" xfId="0" applyFont="1" applyBorder="1"/>
    <xf numFmtId="0" fontId="2" fillId="0" borderId="14" xfId="0" applyFont="1" applyBorder="1"/>
    <xf numFmtId="0" fontId="2" fillId="0" borderId="23" xfId="0" applyFont="1" applyBorder="1"/>
    <xf numFmtId="0" fontId="2" fillId="0" borderId="3" xfId="0" applyFont="1" applyBorder="1"/>
    <xf numFmtId="0" fontId="2" fillId="0" borderId="2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9" xfId="0" applyFont="1" applyBorder="1"/>
    <xf numFmtId="0" fontId="2" fillId="0" borderId="1" xfId="0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/>
    <xf numFmtId="0" fontId="2" fillId="0" borderId="11" xfId="0" applyFont="1" applyBorder="1"/>
    <xf numFmtId="0" fontId="2" fillId="0" borderId="2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60" xfId="0" applyFont="1" applyBorder="1" applyAlignment="1" applyProtection="1">
      <alignment horizontal="center" vertical="center" wrapText="1"/>
      <protection locked="0"/>
    </xf>
    <xf numFmtId="0" fontId="2" fillId="0" borderId="57" xfId="0" applyFont="1" applyBorder="1" applyAlignment="1" applyProtection="1">
      <alignment horizontal="center" vertical="center" wrapText="1"/>
      <protection locked="0"/>
    </xf>
    <xf numFmtId="0" fontId="2" fillId="0" borderId="65" xfId="0" applyFont="1" applyBorder="1"/>
    <xf numFmtId="0" fontId="2" fillId="0" borderId="59" xfId="0" applyFont="1" applyBorder="1"/>
    <xf numFmtId="0" fontId="2" fillId="0" borderId="35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5" xfId="0" applyFont="1" applyBorder="1"/>
    <xf numFmtId="0" fontId="2" fillId="0" borderId="9" xfId="0" applyFont="1" applyBorder="1"/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55" xfId="0" applyFont="1" applyBorder="1" applyAlignment="1">
      <alignment horizontal="left"/>
    </xf>
    <xf numFmtId="0" fontId="2" fillId="0" borderId="66" xfId="0" applyFont="1" applyBorder="1" applyAlignment="1">
      <alignment horizontal="left"/>
    </xf>
    <xf numFmtId="0" fontId="2" fillId="0" borderId="62" xfId="0" applyFont="1" applyBorder="1" applyAlignment="1">
      <alignment horizontal="left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2" fillId="0" borderId="63" xfId="0" applyFont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quotePrefix="1" applyFont="1" applyBorder="1" applyAlignment="1" applyProtection="1">
      <alignment horizontal="center" vertical="center" wrapText="1"/>
      <protection locked="0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5" xfId="0" applyFont="1" applyBorder="1" applyAlignment="1" applyProtection="1">
      <alignment horizontal="center" vertical="center" wrapText="1"/>
      <protection locked="0"/>
    </xf>
    <xf numFmtId="165" fontId="2" fillId="0" borderId="6" xfId="0" applyNumberFormat="1" applyFont="1" applyBorder="1" applyAlignment="1" applyProtection="1">
      <alignment horizontal="center" vertical="center" wrapText="1"/>
      <protection locked="0"/>
    </xf>
    <xf numFmtId="165" fontId="2" fillId="0" borderId="55" xfId="0" applyNumberFormat="1" applyFont="1" applyBorder="1" applyAlignment="1" applyProtection="1">
      <alignment horizontal="center" vertical="center" wrapText="1"/>
      <protection locked="0"/>
    </xf>
    <xf numFmtId="165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52" xfId="0" applyFont="1" applyBorder="1"/>
    <xf numFmtId="0" fontId="2" fillId="0" borderId="68" xfId="0" applyFont="1" applyBorder="1"/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2" fillId="0" borderId="56" xfId="0" applyFont="1" applyBorder="1" applyAlignment="1">
      <alignment horizontal="left"/>
    </xf>
    <xf numFmtId="0" fontId="2" fillId="0" borderId="54" xfId="0" applyFont="1" applyBorder="1" applyAlignment="1" applyProtection="1">
      <alignment horizontal="center" vertical="center" wrapText="1"/>
      <protection locked="0"/>
    </xf>
    <xf numFmtId="49" fontId="2" fillId="0" borderId="55" xfId="0" applyNumberFormat="1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>
      <alignment horizontal="left"/>
    </xf>
    <xf numFmtId="0" fontId="8" fillId="0" borderId="54" xfId="0" applyFont="1" applyBorder="1" applyAlignment="1">
      <alignment horizontal="left"/>
    </xf>
    <xf numFmtId="0" fontId="2" fillId="0" borderId="65" xfId="0" applyFont="1" applyBorder="1" applyAlignment="1">
      <alignment horizontal="left"/>
    </xf>
    <xf numFmtId="0" fontId="2" fillId="0" borderId="59" xfId="0" applyFont="1" applyBorder="1" applyAlignment="1">
      <alignment horizontal="left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54" xfId="0" applyNumberFormat="1" applyFont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Border="1" applyAlignment="1" applyProtection="1">
      <alignment horizontal="center" vertical="center" wrapText="1"/>
      <protection locked="0"/>
    </xf>
    <xf numFmtId="49" fontId="2" fillId="0" borderId="60" xfId="0" applyNumberFormat="1" applyFont="1" applyBorder="1" applyAlignment="1" applyProtection="1">
      <alignment horizontal="center" vertical="center" wrapText="1"/>
      <protection locked="0"/>
    </xf>
    <xf numFmtId="49" fontId="2" fillId="0" borderId="61" xfId="0" applyNumberFormat="1" applyFont="1" applyBorder="1" applyAlignment="1" applyProtection="1">
      <alignment horizontal="center" vertical="center" wrapText="1"/>
      <protection locked="0"/>
    </xf>
    <xf numFmtId="49" fontId="2" fillId="0" borderId="57" xfId="0" applyNumberFormat="1" applyFont="1" applyBorder="1" applyAlignment="1" applyProtection="1">
      <alignment horizontal="center" vertical="center" wrapText="1"/>
      <protection locked="0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55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49" fontId="2" fillId="0" borderId="64" xfId="0" applyNumberFormat="1" applyFont="1" applyBorder="1" applyAlignment="1" applyProtection="1">
      <alignment horizontal="left" vertical="center" wrapText="1"/>
      <protection locked="0"/>
    </xf>
    <xf numFmtId="49" fontId="2" fillId="0" borderId="58" xfId="0" applyNumberFormat="1" applyFont="1" applyBorder="1" applyAlignment="1" applyProtection="1">
      <alignment horizontal="left" vertical="center" wrapText="1"/>
      <protection locked="0"/>
    </xf>
    <xf numFmtId="49" fontId="2" fillId="0" borderId="56" xfId="0" applyNumberFormat="1" applyFont="1" applyBorder="1" applyAlignment="1" applyProtection="1">
      <alignment horizontal="left" vertical="center" wrapText="1"/>
      <protection locked="0"/>
    </xf>
    <xf numFmtId="49" fontId="2" fillId="0" borderId="32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0</xdr:row>
      <xdr:rowOff>57150</xdr:rowOff>
    </xdr:from>
    <xdr:to>
      <xdr:col>2</xdr:col>
      <xdr:colOff>28982</xdr:colOff>
      <xdr:row>3</xdr:row>
      <xdr:rowOff>47548</xdr:rowOff>
    </xdr:to>
    <xdr:pic>
      <xdr:nvPicPr>
        <xdr:cNvPr id="2" name="Picture 1" descr="2011 Suzuki Marin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1" y="57150"/>
          <a:ext cx="1685924" cy="559226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266701</xdr:colOff>
      <xdr:row>0</xdr:row>
      <xdr:rowOff>57150</xdr:rowOff>
    </xdr:from>
    <xdr:to>
      <xdr:col>9</xdr:col>
      <xdr:colOff>933450</xdr:colOff>
      <xdr:row>3</xdr:row>
      <xdr:rowOff>47548</xdr:rowOff>
    </xdr:to>
    <xdr:pic>
      <xdr:nvPicPr>
        <xdr:cNvPr id="3" name="Picture 2" descr="2011 Suzuki Marine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15151" y="57150"/>
          <a:ext cx="1685924" cy="55922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topLeftCell="A37" zoomScale="70" zoomScaleNormal="70" zoomScaleSheetLayoutView="100" workbookViewId="0">
      <selection activeCell="I27" sqref="I27:J27"/>
    </sheetView>
  </sheetViews>
  <sheetFormatPr defaultRowHeight="14.4" x14ac:dyDescent="0.3"/>
  <cols>
    <col min="1" max="1" width="14.77734375" customWidth="1"/>
    <col min="2" max="2" width="14.44140625" customWidth="1"/>
    <col min="3" max="3" width="15.77734375" customWidth="1"/>
    <col min="4" max="4" width="14.77734375" customWidth="1"/>
    <col min="5" max="5" width="14.6640625" customWidth="1"/>
    <col min="6" max="6" width="14.44140625" customWidth="1"/>
    <col min="7" max="7" width="14.6640625" customWidth="1"/>
    <col min="8" max="8" width="14.77734375" customWidth="1"/>
    <col min="9" max="9" width="15.33203125" customWidth="1"/>
    <col min="10" max="10" width="14.44140625" customWidth="1"/>
    <col min="11" max="11" width="14.109375" customWidth="1"/>
    <col min="12" max="12" width="14.44140625" customWidth="1"/>
  </cols>
  <sheetData>
    <row r="1" spans="1:12" x14ac:dyDescent="0.3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</row>
    <row r="2" spans="1:12" ht="15" customHeight="1" x14ac:dyDescent="0.3">
      <c r="B2" s="62" t="s">
        <v>15</v>
      </c>
      <c r="C2" s="63"/>
      <c r="D2" s="63"/>
      <c r="E2" s="63"/>
      <c r="F2" s="63"/>
      <c r="G2" s="63"/>
      <c r="H2" s="63"/>
      <c r="I2" s="63"/>
    </row>
    <row r="3" spans="1:12" ht="15" customHeight="1" x14ac:dyDescent="0.3">
      <c r="B3" s="63"/>
      <c r="C3" s="63"/>
      <c r="D3" s="63"/>
      <c r="E3" s="63"/>
      <c r="F3" s="63"/>
      <c r="G3" s="63"/>
      <c r="H3" s="63"/>
      <c r="I3" s="63"/>
    </row>
    <row r="4" spans="1:12" ht="15" customHeight="1" thickBot="1" x14ac:dyDescent="0.35">
      <c r="B4" s="6"/>
      <c r="C4" s="6"/>
      <c r="D4" s="6"/>
      <c r="E4" s="6"/>
      <c r="F4" s="6"/>
      <c r="G4" s="6"/>
      <c r="H4" s="6"/>
      <c r="I4" s="6"/>
    </row>
    <row r="5" spans="1:12" ht="30" customHeight="1" thickTop="1" x14ac:dyDescent="0.45">
      <c r="A5" s="90" t="s">
        <v>134</v>
      </c>
      <c r="B5" s="91"/>
      <c r="C5" s="92" t="s">
        <v>158</v>
      </c>
      <c r="D5" s="93"/>
      <c r="E5" s="43"/>
      <c r="F5" s="43"/>
      <c r="G5" s="88" t="s">
        <v>11</v>
      </c>
      <c r="H5" s="89"/>
      <c r="I5" s="76" t="str">
        <f>C7</f>
        <v>DF150ATL</v>
      </c>
      <c r="J5" s="77"/>
      <c r="K5" s="44"/>
      <c r="L5" s="44"/>
    </row>
    <row r="6" spans="1:12" ht="30" customHeight="1" x14ac:dyDescent="0.45">
      <c r="A6" s="72" t="s">
        <v>17</v>
      </c>
      <c r="B6" s="73"/>
      <c r="C6" s="94" t="s">
        <v>149</v>
      </c>
      <c r="D6" s="95"/>
      <c r="E6" s="43"/>
      <c r="F6" s="43"/>
      <c r="G6" s="66" t="s">
        <v>22</v>
      </c>
      <c r="H6" s="67"/>
      <c r="I6" s="94" t="s">
        <v>74</v>
      </c>
      <c r="J6" s="95"/>
      <c r="K6" s="44"/>
      <c r="L6" s="44"/>
    </row>
    <row r="7" spans="1:12" ht="30" customHeight="1" thickBot="1" x14ac:dyDescent="0.5">
      <c r="A7" s="68" t="s">
        <v>11</v>
      </c>
      <c r="B7" s="69"/>
      <c r="C7" s="80" t="s">
        <v>146</v>
      </c>
      <c r="D7" s="81"/>
      <c r="E7" s="43"/>
      <c r="F7" s="43"/>
      <c r="G7" s="66" t="s">
        <v>23</v>
      </c>
      <c r="H7" s="67"/>
      <c r="I7" s="94">
        <v>150</v>
      </c>
      <c r="J7" s="95"/>
      <c r="K7" s="44"/>
      <c r="L7" s="44"/>
    </row>
    <row r="8" spans="1:12" ht="30" customHeight="1" thickTop="1" x14ac:dyDescent="0.45">
      <c r="A8" s="70" t="s">
        <v>18</v>
      </c>
      <c r="B8" s="71"/>
      <c r="C8" s="96" t="s">
        <v>147</v>
      </c>
      <c r="D8" s="97"/>
      <c r="E8" s="44"/>
      <c r="F8" s="44"/>
      <c r="G8" s="66" t="s">
        <v>24</v>
      </c>
      <c r="H8" s="67"/>
      <c r="I8" s="94" t="s">
        <v>79</v>
      </c>
      <c r="J8" s="95"/>
      <c r="K8" s="44"/>
      <c r="L8" s="44"/>
    </row>
    <row r="9" spans="1:12" ht="30" customHeight="1" x14ac:dyDescent="0.45">
      <c r="A9" s="72" t="s">
        <v>134</v>
      </c>
      <c r="B9" s="73"/>
      <c r="C9" s="78" t="str">
        <f>C5</f>
        <v>Apex Qwest</v>
      </c>
      <c r="D9" s="79"/>
      <c r="E9" s="45"/>
      <c r="F9" s="45"/>
      <c r="G9" s="66" t="s">
        <v>25</v>
      </c>
      <c r="H9" s="67"/>
      <c r="I9" s="94" t="s">
        <v>83</v>
      </c>
      <c r="J9" s="95"/>
      <c r="K9" s="44"/>
      <c r="L9" s="44"/>
    </row>
    <row r="10" spans="1:12" ht="30" customHeight="1" x14ac:dyDescent="0.45">
      <c r="A10" s="72" t="s">
        <v>19</v>
      </c>
      <c r="B10" s="73"/>
      <c r="C10" s="127" t="s">
        <v>59</v>
      </c>
      <c r="D10" s="95"/>
      <c r="E10" s="45"/>
      <c r="F10" s="45"/>
      <c r="G10" s="66" t="s">
        <v>26</v>
      </c>
      <c r="H10" s="67"/>
      <c r="I10" s="94">
        <v>511</v>
      </c>
      <c r="J10" s="95"/>
      <c r="K10" s="44"/>
      <c r="L10" s="44"/>
    </row>
    <row r="11" spans="1:12" ht="30" customHeight="1" x14ac:dyDescent="0.45">
      <c r="A11" s="72" t="s">
        <v>20</v>
      </c>
      <c r="B11" s="73"/>
      <c r="C11" s="128">
        <v>45883</v>
      </c>
      <c r="D11" s="95"/>
      <c r="E11" s="45"/>
      <c r="F11" s="45"/>
      <c r="G11" s="66" t="s">
        <v>27</v>
      </c>
      <c r="H11" s="67"/>
      <c r="I11" s="78" t="s">
        <v>114</v>
      </c>
      <c r="J11" s="79"/>
      <c r="K11" s="44"/>
      <c r="L11" s="44"/>
    </row>
    <row r="12" spans="1:12" ht="30" customHeight="1" thickBot="1" x14ac:dyDescent="0.5">
      <c r="A12" s="68" t="s">
        <v>11</v>
      </c>
      <c r="B12" s="69"/>
      <c r="C12" s="86" t="str">
        <f>C7</f>
        <v>DF150ATL</v>
      </c>
      <c r="D12" s="87"/>
      <c r="E12" s="45"/>
      <c r="F12" s="45"/>
      <c r="G12" s="68" t="s">
        <v>28</v>
      </c>
      <c r="H12" s="69"/>
      <c r="I12" s="80" t="s">
        <v>93</v>
      </c>
      <c r="J12" s="81"/>
      <c r="K12" s="44"/>
      <c r="L12" s="44"/>
    </row>
    <row r="13" spans="1:12" ht="30" customHeight="1" thickTop="1" x14ac:dyDescent="0.45">
      <c r="A13" s="70" t="s">
        <v>17</v>
      </c>
      <c r="B13" s="71"/>
      <c r="C13" s="98" t="str">
        <f>C6</f>
        <v>8522 L-Class Lanai Q3</v>
      </c>
      <c r="D13" s="99"/>
      <c r="E13" s="45"/>
      <c r="F13" s="45"/>
      <c r="G13" s="64" t="s">
        <v>29</v>
      </c>
      <c r="H13" s="65"/>
      <c r="I13" s="82" t="s">
        <v>129</v>
      </c>
      <c r="J13" s="83"/>
      <c r="K13" s="44"/>
      <c r="L13" s="44"/>
    </row>
    <row r="14" spans="1:12" ht="30" customHeight="1" x14ac:dyDescent="0.45">
      <c r="A14" s="72" t="s">
        <v>21</v>
      </c>
      <c r="B14" s="73"/>
      <c r="C14" s="94" t="s">
        <v>65</v>
      </c>
      <c r="D14" s="95"/>
      <c r="E14" s="45"/>
      <c r="F14" s="45"/>
      <c r="G14" s="74" t="s">
        <v>12</v>
      </c>
      <c r="H14" s="75"/>
      <c r="I14" s="84" t="s">
        <v>148</v>
      </c>
      <c r="J14" s="85"/>
      <c r="K14" s="44"/>
      <c r="L14" s="44"/>
    </row>
    <row r="15" spans="1:12" ht="30" customHeight="1" x14ac:dyDescent="0.45">
      <c r="A15" s="72" t="s">
        <v>128</v>
      </c>
      <c r="B15" s="73"/>
      <c r="C15" s="94" t="s">
        <v>150</v>
      </c>
      <c r="D15" s="95"/>
      <c r="E15" s="45"/>
      <c r="F15" s="45"/>
      <c r="G15" s="66" t="s">
        <v>30</v>
      </c>
      <c r="H15" s="67"/>
      <c r="I15" s="94" t="s">
        <v>130</v>
      </c>
      <c r="J15" s="95"/>
      <c r="K15" s="44"/>
      <c r="L15" s="44"/>
    </row>
    <row r="16" spans="1:12" ht="30" customHeight="1" x14ac:dyDescent="0.45">
      <c r="A16" s="110" t="s">
        <v>127</v>
      </c>
      <c r="B16" s="111"/>
      <c r="C16" s="84" t="s">
        <v>144</v>
      </c>
      <c r="D16" s="85"/>
      <c r="E16" s="45"/>
      <c r="F16" s="45"/>
      <c r="G16" s="66" t="s">
        <v>31</v>
      </c>
      <c r="H16" s="67"/>
      <c r="I16" s="94" t="s">
        <v>154</v>
      </c>
      <c r="J16" s="95"/>
      <c r="K16" s="44"/>
      <c r="L16" s="44"/>
    </row>
    <row r="17" spans="1:12" ht="30" customHeight="1" x14ac:dyDescent="0.45">
      <c r="A17" s="110" t="s">
        <v>1</v>
      </c>
      <c r="B17" s="122"/>
      <c r="C17" s="84">
        <v>3025</v>
      </c>
      <c r="D17" s="85"/>
      <c r="E17" s="45"/>
      <c r="F17" s="45"/>
      <c r="G17" s="102" t="s">
        <v>31</v>
      </c>
      <c r="H17" s="103"/>
      <c r="I17" s="100"/>
      <c r="J17" s="101"/>
      <c r="K17" s="44"/>
      <c r="L17" s="44"/>
    </row>
    <row r="18" spans="1:12" ht="30" customHeight="1" x14ac:dyDescent="0.45">
      <c r="A18" s="72" t="s">
        <v>2</v>
      </c>
      <c r="B18" s="121"/>
      <c r="C18" s="94">
        <v>200</v>
      </c>
      <c r="D18" s="95"/>
      <c r="E18" s="45"/>
      <c r="F18" s="45"/>
      <c r="G18" s="66" t="s">
        <v>31</v>
      </c>
      <c r="H18" s="67"/>
      <c r="I18" s="94"/>
      <c r="J18" s="95"/>
      <c r="K18" s="44"/>
      <c r="L18" s="44"/>
    </row>
    <row r="19" spans="1:12" ht="30" customHeight="1" thickBot="1" x14ac:dyDescent="0.5">
      <c r="A19" s="110" t="s">
        <v>113</v>
      </c>
      <c r="B19" s="111"/>
      <c r="C19" s="84">
        <v>46</v>
      </c>
      <c r="D19" s="85"/>
      <c r="E19" s="45"/>
      <c r="F19" s="45"/>
      <c r="G19" s="106" t="s">
        <v>31</v>
      </c>
      <c r="H19" s="107"/>
      <c r="I19" s="80"/>
      <c r="J19" s="81"/>
      <c r="K19" s="44"/>
      <c r="L19" s="44"/>
    </row>
    <row r="20" spans="1:12" ht="30" customHeight="1" thickTop="1" x14ac:dyDescent="0.45">
      <c r="A20" s="110" t="s">
        <v>3</v>
      </c>
      <c r="B20" s="111"/>
      <c r="C20" s="84">
        <v>20</v>
      </c>
      <c r="D20" s="85"/>
      <c r="E20" s="45"/>
      <c r="F20" s="45"/>
      <c r="G20" s="90" t="s">
        <v>32</v>
      </c>
      <c r="H20" s="91"/>
      <c r="I20" s="92">
        <v>1</v>
      </c>
      <c r="J20" s="93"/>
      <c r="K20" s="44"/>
      <c r="L20" s="44"/>
    </row>
    <row r="21" spans="1:12" ht="30" customHeight="1" thickBot="1" x14ac:dyDescent="0.5">
      <c r="A21" s="104" t="s">
        <v>4</v>
      </c>
      <c r="B21" s="105"/>
      <c r="C21" s="123" t="s">
        <v>71</v>
      </c>
      <c r="D21" s="124"/>
      <c r="E21" s="45"/>
      <c r="F21" s="45"/>
      <c r="G21" s="125" t="s">
        <v>13</v>
      </c>
      <c r="H21" s="126"/>
      <c r="I21" s="108" t="s">
        <v>107</v>
      </c>
      <c r="J21" s="109"/>
      <c r="K21" s="44"/>
      <c r="L21" s="44"/>
    </row>
    <row r="22" spans="1:12" ht="30" customHeight="1" thickTop="1" x14ac:dyDescent="0.45">
      <c r="A22" s="46"/>
      <c r="B22" s="46"/>
      <c r="C22" s="47"/>
      <c r="D22" s="48"/>
      <c r="E22" s="45"/>
      <c r="F22" s="45"/>
      <c r="G22" s="88" t="s">
        <v>33</v>
      </c>
      <c r="H22" s="89"/>
      <c r="I22" s="92" t="s">
        <v>100</v>
      </c>
      <c r="J22" s="93"/>
      <c r="K22" s="44"/>
      <c r="L22" s="44"/>
    </row>
    <row r="23" spans="1:12" ht="30" customHeight="1" x14ac:dyDescent="0.45">
      <c r="A23" s="49"/>
      <c r="B23" s="49"/>
      <c r="C23" s="48"/>
      <c r="D23" s="48"/>
      <c r="E23" s="45"/>
      <c r="F23" s="45"/>
      <c r="G23" s="66" t="s">
        <v>34</v>
      </c>
      <c r="H23" s="67"/>
      <c r="I23" s="119" t="s">
        <v>145</v>
      </c>
      <c r="J23" s="120"/>
      <c r="K23" s="44"/>
      <c r="L23" s="44"/>
    </row>
    <row r="24" spans="1:12" ht="30" customHeight="1" x14ac:dyDescent="0.45">
      <c r="A24" s="49"/>
      <c r="B24" s="49"/>
      <c r="C24" s="48"/>
      <c r="D24" s="48"/>
      <c r="E24" s="45"/>
      <c r="F24" s="45"/>
      <c r="G24" s="66" t="s">
        <v>35</v>
      </c>
      <c r="H24" s="67"/>
      <c r="I24" s="94">
        <v>88</v>
      </c>
      <c r="J24" s="95"/>
      <c r="K24" s="44"/>
      <c r="L24" s="44"/>
    </row>
    <row r="25" spans="1:12" ht="30" customHeight="1" x14ac:dyDescent="0.45">
      <c r="A25" s="49"/>
      <c r="B25" s="49"/>
      <c r="C25" s="48"/>
      <c r="D25" s="48"/>
      <c r="E25" s="45"/>
      <c r="F25" s="45"/>
      <c r="G25" s="66" t="s">
        <v>14</v>
      </c>
      <c r="H25" s="67"/>
      <c r="I25" s="94">
        <v>30</v>
      </c>
      <c r="J25" s="95"/>
      <c r="K25" s="44"/>
      <c r="L25" s="44"/>
    </row>
    <row r="26" spans="1:12" ht="30" customHeight="1" x14ac:dyDescent="0.45">
      <c r="A26" s="49"/>
      <c r="B26" s="49"/>
      <c r="C26" s="48"/>
      <c r="D26" s="48"/>
      <c r="E26" s="45"/>
      <c r="F26" s="45"/>
      <c r="G26" s="66" t="s">
        <v>36</v>
      </c>
      <c r="H26" s="67"/>
      <c r="I26" s="115" t="s">
        <v>102</v>
      </c>
      <c r="J26" s="116"/>
      <c r="K26" s="44"/>
      <c r="L26" s="44"/>
    </row>
    <row r="27" spans="1:12" ht="30" customHeight="1" x14ac:dyDescent="0.45">
      <c r="A27" s="49"/>
      <c r="B27" s="49"/>
      <c r="C27" s="48"/>
      <c r="D27" s="48"/>
      <c r="E27" s="45"/>
      <c r="F27" s="45"/>
      <c r="G27" s="66" t="s">
        <v>139</v>
      </c>
      <c r="H27" s="67"/>
      <c r="I27" s="117" t="s">
        <v>159</v>
      </c>
      <c r="J27" s="118"/>
      <c r="K27" s="44"/>
      <c r="L27" s="44"/>
    </row>
    <row r="28" spans="1:12" ht="30" customHeight="1" thickBot="1" x14ac:dyDescent="0.5">
      <c r="A28" s="49"/>
      <c r="B28" s="49"/>
      <c r="C28" s="48"/>
      <c r="D28" s="48"/>
      <c r="E28" s="45"/>
      <c r="F28" s="45"/>
      <c r="G28" s="106" t="s">
        <v>139</v>
      </c>
      <c r="H28" s="107"/>
      <c r="I28" s="108"/>
      <c r="J28" s="109"/>
      <c r="K28" s="44"/>
      <c r="L28" s="44"/>
    </row>
    <row r="29" spans="1:12" ht="30" customHeight="1" thickTop="1" thickBot="1" x14ac:dyDescent="0.5">
      <c r="A29" s="49"/>
      <c r="B29" s="49"/>
      <c r="C29" s="48"/>
      <c r="D29" s="48"/>
      <c r="E29" s="45"/>
      <c r="F29" s="45"/>
      <c r="G29" s="50"/>
      <c r="H29" s="50"/>
      <c r="I29" s="48"/>
      <c r="J29" s="48"/>
      <c r="K29" s="44"/>
      <c r="L29" s="44"/>
    </row>
    <row r="30" spans="1:12" ht="30" customHeight="1" thickTop="1" thickBot="1" x14ac:dyDescent="0.65">
      <c r="A30" s="2"/>
      <c r="B30" s="26" t="s">
        <v>8</v>
      </c>
      <c r="C30" s="3"/>
      <c r="D30" s="4"/>
      <c r="E30" s="3"/>
      <c r="F30" s="138" t="s">
        <v>16</v>
      </c>
      <c r="G30" s="139"/>
      <c r="H30" s="1"/>
      <c r="I30" s="1"/>
      <c r="J30" s="4"/>
      <c r="K30" s="26" t="s">
        <v>9</v>
      </c>
      <c r="L30" s="5" t="s">
        <v>0</v>
      </c>
    </row>
    <row r="31" spans="1:12" ht="30" customHeight="1" thickTop="1" x14ac:dyDescent="0.6">
      <c r="A31" s="10" t="s">
        <v>10</v>
      </c>
      <c r="B31" s="11" t="s">
        <v>6</v>
      </c>
      <c r="C31" s="12" t="s">
        <v>7</v>
      </c>
      <c r="D31" s="57"/>
      <c r="E31" s="15" t="s">
        <v>6</v>
      </c>
      <c r="F31" s="16" t="s">
        <v>7</v>
      </c>
      <c r="G31" s="17" t="s">
        <v>47</v>
      </c>
      <c r="H31" s="18" t="s">
        <v>48</v>
      </c>
      <c r="I31" s="45"/>
      <c r="J31" s="10" t="s">
        <v>10</v>
      </c>
      <c r="K31" s="11" t="s">
        <v>6</v>
      </c>
      <c r="L31" s="12" t="s">
        <v>7</v>
      </c>
    </row>
    <row r="32" spans="1:12" ht="30" customHeight="1" x14ac:dyDescent="0.6">
      <c r="A32" s="13" t="s">
        <v>5</v>
      </c>
      <c r="B32" s="30">
        <v>2.52</v>
      </c>
      <c r="C32" s="31">
        <v>0.3</v>
      </c>
      <c r="D32" s="44"/>
      <c r="E32" s="19">
        <f>AVERAGE(B32,K32)</f>
        <v>2.46</v>
      </c>
      <c r="F32" s="7">
        <f>AVERAGE(L32,C32)</f>
        <v>0.3</v>
      </c>
      <c r="G32" s="9">
        <f>E32/F32</f>
        <v>8.2000000000000011</v>
      </c>
      <c r="H32" s="20">
        <f>(($C$19*0.9)*G32)</f>
        <v>339.48</v>
      </c>
      <c r="I32" s="57"/>
      <c r="J32" s="25" t="s">
        <v>5</v>
      </c>
      <c r="K32" s="38">
        <v>2.4</v>
      </c>
      <c r="L32" s="35">
        <v>0.3</v>
      </c>
    </row>
    <row r="33" spans="1:13" ht="30" customHeight="1" x14ac:dyDescent="0.6">
      <c r="A33" s="14">
        <v>1000</v>
      </c>
      <c r="B33" s="30">
        <v>3.83</v>
      </c>
      <c r="C33" s="31">
        <v>0.7</v>
      </c>
      <c r="D33" s="44"/>
      <c r="E33" s="19">
        <f t="shared" ref="E33:E44" si="0">AVERAGE(B33,K33)</f>
        <v>3.4699999999999998</v>
      </c>
      <c r="F33" s="7">
        <f t="shared" ref="F33:F44" si="1">AVERAGE(L33,C33)</f>
        <v>0.7</v>
      </c>
      <c r="G33" s="8">
        <f t="shared" ref="G33:G44" si="2">E33/F33</f>
        <v>4.9571428571428573</v>
      </c>
      <c r="H33" s="20">
        <f t="shared" ref="H33:H44" si="3">(($C$19*0.9)*G33)</f>
        <v>205.22571428571428</v>
      </c>
      <c r="I33" s="58"/>
      <c r="J33" s="14">
        <v>1000</v>
      </c>
      <c r="K33" s="30">
        <v>3.11</v>
      </c>
      <c r="L33" s="35">
        <v>0.7</v>
      </c>
    </row>
    <row r="34" spans="1:13" ht="30" customHeight="1" x14ac:dyDescent="0.55000000000000004">
      <c r="A34" s="14">
        <v>1500</v>
      </c>
      <c r="B34" s="30">
        <v>6.06</v>
      </c>
      <c r="C34" s="31">
        <v>1.1000000000000001</v>
      </c>
      <c r="D34" s="44"/>
      <c r="E34" s="19">
        <f t="shared" si="0"/>
        <v>6.08</v>
      </c>
      <c r="F34" s="7">
        <f t="shared" si="1"/>
        <v>1.05</v>
      </c>
      <c r="G34" s="8">
        <f t="shared" si="2"/>
        <v>5.7904761904761903</v>
      </c>
      <c r="H34" s="20">
        <f t="shared" si="3"/>
        <v>239.72571428571428</v>
      </c>
      <c r="I34" s="53"/>
      <c r="J34" s="14">
        <v>1500</v>
      </c>
      <c r="K34" s="30">
        <v>6.1</v>
      </c>
      <c r="L34" s="31">
        <v>1</v>
      </c>
    </row>
    <row r="35" spans="1:13" ht="30" customHeight="1" x14ac:dyDescent="0.55000000000000004">
      <c r="A35" s="14">
        <v>2000</v>
      </c>
      <c r="B35" s="30">
        <v>7.56</v>
      </c>
      <c r="C35" s="31">
        <v>1.7</v>
      </c>
      <c r="D35" s="44"/>
      <c r="E35" s="19">
        <f t="shared" si="0"/>
        <v>7.6050000000000004</v>
      </c>
      <c r="F35" s="7">
        <f t="shared" si="1"/>
        <v>1.6</v>
      </c>
      <c r="G35" s="8">
        <f t="shared" si="2"/>
        <v>4.7531249999999998</v>
      </c>
      <c r="H35" s="20">
        <f t="shared" si="3"/>
        <v>196.77937499999999</v>
      </c>
      <c r="I35" s="53"/>
      <c r="J35" s="14">
        <v>2000</v>
      </c>
      <c r="K35" s="30">
        <v>7.65</v>
      </c>
      <c r="L35" s="35">
        <v>1.5</v>
      </c>
    </row>
    <row r="36" spans="1:13" ht="30" customHeight="1" x14ac:dyDescent="0.55000000000000004">
      <c r="A36" s="14">
        <v>2500</v>
      </c>
      <c r="B36" s="30">
        <v>10.199999999999999</v>
      </c>
      <c r="C36" s="31">
        <v>2.7</v>
      </c>
      <c r="D36" s="44"/>
      <c r="E36" s="19">
        <f t="shared" si="0"/>
        <v>10.6</v>
      </c>
      <c r="F36" s="7">
        <f t="shared" si="1"/>
        <v>2.5</v>
      </c>
      <c r="G36" s="8">
        <f t="shared" si="2"/>
        <v>4.24</v>
      </c>
      <c r="H36" s="20">
        <f t="shared" si="3"/>
        <v>175.536</v>
      </c>
      <c r="I36" s="53"/>
      <c r="J36" s="14">
        <v>2500</v>
      </c>
      <c r="K36" s="30">
        <v>11</v>
      </c>
      <c r="L36" s="35">
        <v>2.2999999999999998</v>
      </c>
    </row>
    <row r="37" spans="1:13" ht="30" customHeight="1" x14ac:dyDescent="0.55000000000000004">
      <c r="A37" s="14">
        <v>3000</v>
      </c>
      <c r="B37" s="30">
        <v>15.6</v>
      </c>
      <c r="C37" s="31">
        <v>3.1</v>
      </c>
      <c r="D37" s="44"/>
      <c r="E37" s="19">
        <f t="shared" si="0"/>
        <v>15.2</v>
      </c>
      <c r="F37" s="7">
        <f t="shared" si="1"/>
        <v>3.1500000000000004</v>
      </c>
      <c r="G37" s="8">
        <f t="shared" si="2"/>
        <v>4.8253968253968242</v>
      </c>
      <c r="H37" s="20">
        <f t="shared" si="3"/>
        <v>199.77142857142852</v>
      </c>
      <c r="I37" s="53"/>
      <c r="J37" s="14">
        <v>3000</v>
      </c>
      <c r="K37" s="30">
        <v>14.8</v>
      </c>
      <c r="L37" s="35">
        <v>3.2</v>
      </c>
    </row>
    <row r="38" spans="1:13" ht="30" customHeight="1" x14ac:dyDescent="0.55000000000000004">
      <c r="A38" s="14">
        <v>3500</v>
      </c>
      <c r="B38" s="30">
        <v>19.399999999999999</v>
      </c>
      <c r="C38" s="31">
        <v>5.3</v>
      </c>
      <c r="D38" s="44"/>
      <c r="E38" s="19">
        <f t="shared" si="0"/>
        <v>19.299999999999997</v>
      </c>
      <c r="F38" s="7">
        <f t="shared" si="1"/>
        <v>4.8</v>
      </c>
      <c r="G38" s="8">
        <f t="shared" si="2"/>
        <v>4.020833333333333</v>
      </c>
      <c r="H38" s="20">
        <f t="shared" si="3"/>
        <v>166.46249999999998</v>
      </c>
      <c r="I38" s="53"/>
      <c r="J38" s="14">
        <v>3500</v>
      </c>
      <c r="K38" s="30">
        <v>19.2</v>
      </c>
      <c r="L38" s="35">
        <v>4.3</v>
      </c>
    </row>
    <row r="39" spans="1:13" ht="30" customHeight="1" x14ac:dyDescent="0.55000000000000004">
      <c r="A39" s="14">
        <v>4000</v>
      </c>
      <c r="B39" s="30">
        <v>22.5</v>
      </c>
      <c r="C39" s="31">
        <v>6.7</v>
      </c>
      <c r="D39" s="44"/>
      <c r="E39" s="19">
        <f t="shared" si="0"/>
        <v>23</v>
      </c>
      <c r="F39" s="7">
        <f t="shared" si="1"/>
        <v>6.7</v>
      </c>
      <c r="G39" s="8">
        <f t="shared" si="2"/>
        <v>3.4328358208955221</v>
      </c>
      <c r="H39" s="20">
        <f t="shared" si="3"/>
        <v>142.1194029850746</v>
      </c>
      <c r="I39" s="53"/>
      <c r="J39" s="14">
        <v>4000</v>
      </c>
      <c r="K39" s="30">
        <v>23.5</v>
      </c>
      <c r="L39" s="35">
        <v>6.7</v>
      </c>
    </row>
    <row r="40" spans="1:13" ht="30" customHeight="1" x14ac:dyDescent="0.55000000000000004">
      <c r="A40" s="14">
        <v>4500</v>
      </c>
      <c r="B40" s="30">
        <v>26</v>
      </c>
      <c r="C40" s="31">
        <v>8.3000000000000007</v>
      </c>
      <c r="D40" s="44"/>
      <c r="E40" s="19">
        <f t="shared" si="0"/>
        <v>26.1</v>
      </c>
      <c r="F40" s="7">
        <f t="shared" si="1"/>
        <v>8.25</v>
      </c>
      <c r="G40" s="8">
        <f t="shared" si="2"/>
        <v>3.163636363636364</v>
      </c>
      <c r="H40" s="20">
        <f t="shared" si="3"/>
        <v>130.97454545454548</v>
      </c>
      <c r="I40" s="53"/>
      <c r="J40" s="14">
        <v>4500</v>
      </c>
      <c r="K40" s="30">
        <v>26.2</v>
      </c>
      <c r="L40" s="35">
        <v>8.1999999999999993</v>
      </c>
    </row>
    <row r="41" spans="1:13" ht="30" customHeight="1" x14ac:dyDescent="0.55000000000000004">
      <c r="A41" s="14">
        <v>5000</v>
      </c>
      <c r="B41" s="30">
        <v>30.6</v>
      </c>
      <c r="C41" s="32">
        <v>10</v>
      </c>
      <c r="D41" s="44"/>
      <c r="E41" s="19">
        <f t="shared" si="0"/>
        <v>30.3</v>
      </c>
      <c r="F41" s="7">
        <f t="shared" si="1"/>
        <v>10.45</v>
      </c>
      <c r="G41" s="8">
        <f t="shared" si="2"/>
        <v>2.8995215311004787</v>
      </c>
      <c r="H41" s="20">
        <f t="shared" si="3"/>
        <v>120.04019138755982</v>
      </c>
      <c r="I41" s="53"/>
      <c r="J41" s="14">
        <v>5000</v>
      </c>
      <c r="K41" s="30">
        <v>30</v>
      </c>
      <c r="L41" s="35">
        <v>10.9</v>
      </c>
    </row>
    <row r="42" spans="1:13" ht="30" customHeight="1" x14ac:dyDescent="0.55000000000000004">
      <c r="A42" s="14">
        <v>5500</v>
      </c>
      <c r="B42" s="33">
        <v>33.1</v>
      </c>
      <c r="C42" s="34">
        <v>14.6</v>
      </c>
      <c r="D42" s="44"/>
      <c r="E42" s="19">
        <f t="shared" si="0"/>
        <v>33.200000000000003</v>
      </c>
      <c r="F42" s="7">
        <f t="shared" si="1"/>
        <v>14.55</v>
      </c>
      <c r="G42" s="8">
        <f t="shared" si="2"/>
        <v>2.2817869415807559</v>
      </c>
      <c r="H42" s="20">
        <f t="shared" si="3"/>
        <v>94.46597938144329</v>
      </c>
      <c r="I42" s="53"/>
      <c r="J42" s="14">
        <v>5500</v>
      </c>
      <c r="K42" s="30">
        <v>33.299999999999997</v>
      </c>
      <c r="L42" s="35">
        <v>14.5</v>
      </c>
    </row>
    <row r="43" spans="1:13" ht="30" customHeight="1" x14ac:dyDescent="0.55000000000000004">
      <c r="A43" s="41"/>
      <c r="B43" s="30"/>
      <c r="C43" s="35"/>
      <c r="D43" s="44"/>
      <c r="E43" s="19" t="e">
        <f t="shared" si="0"/>
        <v>#DIV/0!</v>
      </c>
      <c r="F43" s="7" t="e">
        <f t="shared" si="1"/>
        <v>#DIV/0!</v>
      </c>
      <c r="G43" s="8" t="e">
        <f t="shared" si="2"/>
        <v>#DIV/0!</v>
      </c>
      <c r="H43" s="20" t="e">
        <f t="shared" si="3"/>
        <v>#DIV/0!</v>
      </c>
      <c r="I43" s="53"/>
      <c r="J43" s="14">
        <f>A43</f>
        <v>0</v>
      </c>
      <c r="K43" s="30"/>
      <c r="L43" s="35"/>
    </row>
    <row r="44" spans="1:13" ht="30" customHeight="1" thickBot="1" x14ac:dyDescent="0.6">
      <c r="A44" s="42"/>
      <c r="B44" s="36"/>
      <c r="C44" s="37"/>
      <c r="D44" s="45"/>
      <c r="E44" s="21" t="e">
        <f t="shared" si="0"/>
        <v>#DIV/0!</v>
      </c>
      <c r="F44" s="22" t="e">
        <f t="shared" si="1"/>
        <v>#DIV/0!</v>
      </c>
      <c r="G44" s="23" t="e">
        <f t="shared" si="2"/>
        <v>#DIV/0!</v>
      </c>
      <c r="H44" s="24" t="e">
        <f t="shared" si="3"/>
        <v>#DIV/0!</v>
      </c>
      <c r="I44" s="53"/>
      <c r="J44" s="59">
        <f>A44</f>
        <v>0</v>
      </c>
      <c r="K44" s="36"/>
      <c r="L44" s="37"/>
    </row>
    <row r="45" spans="1:13" ht="30" customHeight="1" thickTop="1" thickBot="1" x14ac:dyDescent="0.6">
      <c r="A45" s="54"/>
      <c r="B45" s="51"/>
      <c r="C45" s="51"/>
      <c r="D45" s="45"/>
      <c r="E45" s="51"/>
      <c r="F45" s="51"/>
      <c r="G45" s="51"/>
      <c r="H45" s="52"/>
      <c r="I45" s="53"/>
      <c r="J45" s="54"/>
      <c r="K45" s="51"/>
      <c r="L45" s="51"/>
      <c r="M45" s="44"/>
    </row>
    <row r="46" spans="1:13" ht="30" customHeight="1" thickTop="1" thickBot="1" x14ac:dyDescent="0.6">
      <c r="A46" s="136" t="s">
        <v>126</v>
      </c>
      <c r="B46" s="137"/>
      <c r="C46" s="39">
        <v>8.8000000000000007</v>
      </c>
      <c r="D46" s="60">
        <v>9.1</v>
      </c>
      <c r="E46" s="40">
        <v>8.89</v>
      </c>
      <c r="F46" s="51"/>
      <c r="G46" s="51"/>
      <c r="H46" s="52"/>
      <c r="I46" s="53"/>
      <c r="J46" s="54"/>
      <c r="K46" s="51"/>
      <c r="L46" s="51"/>
      <c r="M46" s="44"/>
    </row>
    <row r="47" spans="1:13" ht="30" customHeight="1" thickTop="1" thickBot="1" x14ac:dyDescent="0.5">
      <c r="A47" s="56"/>
      <c r="B47" s="51"/>
      <c r="C47" s="44"/>
      <c r="D47" s="44"/>
      <c r="E47" s="50" t="s">
        <v>0</v>
      </c>
      <c r="F47" s="50"/>
      <c r="G47" s="44"/>
      <c r="H47" s="44"/>
      <c r="I47" s="44"/>
      <c r="J47" s="44"/>
      <c r="K47" s="44"/>
      <c r="L47" s="44"/>
      <c r="M47" s="44"/>
    </row>
    <row r="48" spans="1:13" ht="30" customHeight="1" thickTop="1" x14ac:dyDescent="0.45">
      <c r="A48" s="90" t="s">
        <v>37</v>
      </c>
      <c r="B48" s="91"/>
      <c r="C48" s="147" t="s">
        <v>155</v>
      </c>
      <c r="D48" s="148"/>
      <c r="E48" s="149"/>
      <c r="F48" s="55"/>
      <c r="G48" s="143" t="s">
        <v>44</v>
      </c>
      <c r="H48" s="144"/>
      <c r="I48" s="92" t="s">
        <v>151</v>
      </c>
      <c r="J48" s="141"/>
      <c r="K48" s="93"/>
    </row>
    <row r="49" spans="1:11" ht="30" customHeight="1" x14ac:dyDescent="0.45">
      <c r="A49" s="145" t="s">
        <v>38</v>
      </c>
      <c r="B49" s="146"/>
      <c r="C49" s="150" t="s">
        <v>105</v>
      </c>
      <c r="D49" s="151"/>
      <c r="E49" s="152"/>
      <c r="F49" s="44"/>
      <c r="G49" s="72" t="s">
        <v>45</v>
      </c>
      <c r="H49" s="112"/>
      <c r="I49" s="94" t="s">
        <v>152</v>
      </c>
      <c r="J49" s="132"/>
      <c r="K49" s="95"/>
    </row>
    <row r="50" spans="1:11" ht="30" customHeight="1" x14ac:dyDescent="0.45">
      <c r="A50" s="72" t="s">
        <v>39</v>
      </c>
      <c r="B50" s="73"/>
      <c r="C50" s="153">
        <f>AVERAGE(C46:E46)</f>
        <v>8.93</v>
      </c>
      <c r="D50" s="154"/>
      <c r="E50" s="155"/>
      <c r="F50" s="44"/>
      <c r="G50" s="72" t="s">
        <v>133</v>
      </c>
      <c r="H50" s="112"/>
      <c r="I50" s="133" t="s">
        <v>153</v>
      </c>
      <c r="J50" s="134"/>
      <c r="K50" s="135"/>
    </row>
    <row r="51" spans="1:11" ht="30" customHeight="1" x14ac:dyDescent="0.45">
      <c r="A51" s="113" t="s">
        <v>40</v>
      </c>
      <c r="B51" s="114"/>
      <c r="C51" s="29" t="s">
        <v>41</v>
      </c>
      <c r="D51" s="156" t="s">
        <v>156</v>
      </c>
      <c r="E51" s="157"/>
      <c r="F51" s="44"/>
      <c r="G51" s="72" t="s">
        <v>46</v>
      </c>
      <c r="H51" s="112"/>
      <c r="I51" s="119" t="s">
        <v>109</v>
      </c>
      <c r="J51" s="142"/>
      <c r="K51" s="120"/>
    </row>
    <row r="52" spans="1:11" ht="30" customHeight="1" thickBot="1" x14ac:dyDescent="0.5">
      <c r="A52" s="125" t="s">
        <v>42</v>
      </c>
      <c r="B52" s="126"/>
      <c r="C52" s="28" t="s">
        <v>43</v>
      </c>
      <c r="D52" s="158" t="s">
        <v>157</v>
      </c>
      <c r="E52" s="159"/>
      <c r="F52" s="44"/>
      <c r="G52" s="125" t="s">
        <v>112</v>
      </c>
      <c r="H52" s="140"/>
      <c r="I52" s="129">
        <f>I7</f>
        <v>150</v>
      </c>
      <c r="J52" s="130"/>
      <c r="K52" s="131"/>
    </row>
    <row r="53" spans="1:11" ht="15" thickTop="1" x14ac:dyDescent="0.3"/>
  </sheetData>
  <sheetProtection algorithmName="SHA-512" hashValue="ZJHPY0PkmnwGjD8u52Ug0VMPFp3WRPlEMEJVT07yOcPli7jxoPJ06zY8r4thZ+vW/X2JUzfTCgg6wmDhJsI1JQ==" saltValue="Vchiko9eF37V1ZrVHLIczw==" spinCount="100000" sheet="1" selectLockedCells="1"/>
  <mergeCells count="105">
    <mergeCell ref="I52:K52"/>
    <mergeCell ref="I49:K49"/>
    <mergeCell ref="I50:K50"/>
    <mergeCell ref="A46:B46"/>
    <mergeCell ref="F30:G30"/>
    <mergeCell ref="G52:H52"/>
    <mergeCell ref="I48:K48"/>
    <mergeCell ref="I51:K51"/>
    <mergeCell ref="G49:H49"/>
    <mergeCell ref="G50:H50"/>
    <mergeCell ref="G48:H48"/>
    <mergeCell ref="A52:B52"/>
    <mergeCell ref="A48:B48"/>
    <mergeCell ref="A49:B49"/>
    <mergeCell ref="A50:B50"/>
    <mergeCell ref="C48:E48"/>
    <mergeCell ref="C49:E49"/>
    <mergeCell ref="C50:E50"/>
    <mergeCell ref="D51:E51"/>
    <mergeCell ref="D52:E52"/>
    <mergeCell ref="I6:J6"/>
    <mergeCell ref="I8:J8"/>
    <mergeCell ref="I9:J9"/>
    <mergeCell ref="I10:J10"/>
    <mergeCell ref="A7:B7"/>
    <mergeCell ref="C7:D7"/>
    <mergeCell ref="G7:H7"/>
    <mergeCell ref="I7:J7"/>
    <mergeCell ref="I16:J16"/>
    <mergeCell ref="C10:D10"/>
    <mergeCell ref="C11:D11"/>
    <mergeCell ref="A11:B11"/>
    <mergeCell ref="A9:B9"/>
    <mergeCell ref="G22:H22"/>
    <mergeCell ref="I22:J22"/>
    <mergeCell ref="G23:H23"/>
    <mergeCell ref="I23:J23"/>
    <mergeCell ref="C16:D16"/>
    <mergeCell ref="C17:D17"/>
    <mergeCell ref="A20:B20"/>
    <mergeCell ref="A18:B18"/>
    <mergeCell ref="A16:B16"/>
    <mergeCell ref="A17:B17"/>
    <mergeCell ref="C18:D18"/>
    <mergeCell ref="C20:D20"/>
    <mergeCell ref="C21:D21"/>
    <mergeCell ref="G21:H21"/>
    <mergeCell ref="G25:H25"/>
    <mergeCell ref="G51:H51"/>
    <mergeCell ref="A51:B51"/>
    <mergeCell ref="I25:J25"/>
    <mergeCell ref="G26:H26"/>
    <mergeCell ref="I26:J26"/>
    <mergeCell ref="G27:H27"/>
    <mergeCell ref="G28:H28"/>
    <mergeCell ref="I27:J27"/>
    <mergeCell ref="I28:J28"/>
    <mergeCell ref="C5:D5"/>
    <mergeCell ref="C6:D6"/>
    <mergeCell ref="C8:D8"/>
    <mergeCell ref="C9:D9"/>
    <mergeCell ref="I24:J24"/>
    <mergeCell ref="A10:B10"/>
    <mergeCell ref="C13:D13"/>
    <mergeCell ref="C14:D14"/>
    <mergeCell ref="C15:D15"/>
    <mergeCell ref="I17:J17"/>
    <mergeCell ref="I18:J18"/>
    <mergeCell ref="G18:H18"/>
    <mergeCell ref="G17:H17"/>
    <mergeCell ref="A21:B21"/>
    <mergeCell ref="G19:H19"/>
    <mergeCell ref="I19:J19"/>
    <mergeCell ref="G20:H20"/>
    <mergeCell ref="I20:J20"/>
    <mergeCell ref="I21:J21"/>
    <mergeCell ref="I15:J15"/>
    <mergeCell ref="G16:H16"/>
    <mergeCell ref="A19:B19"/>
    <mergeCell ref="C19:D19"/>
    <mergeCell ref="G24:H24"/>
    <mergeCell ref="B2:I3"/>
    <mergeCell ref="G13:H13"/>
    <mergeCell ref="G15:H15"/>
    <mergeCell ref="G8:H8"/>
    <mergeCell ref="G12:H12"/>
    <mergeCell ref="G11:H11"/>
    <mergeCell ref="A13:B13"/>
    <mergeCell ref="A14:B14"/>
    <mergeCell ref="G14:H14"/>
    <mergeCell ref="I5:J5"/>
    <mergeCell ref="I11:J11"/>
    <mergeCell ref="I12:J12"/>
    <mergeCell ref="I13:J13"/>
    <mergeCell ref="I14:J14"/>
    <mergeCell ref="C12:D12"/>
    <mergeCell ref="A12:B12"/>
    <mergeCell ref="G5:H5"/>
    <mergeCell ref="G6:H6"/>
    <mergeCell ref="A15:B15"/>
    <mergeCell ref="G10:H10"/>
    <mergeCell ref="A8:B8"/>
    <mergeCell ref="G9:H9"/>
    <mergeCell ref="A5:B5"/>
    <mergeCell ref="A6:B6"/>
  </mergeCells>
  <pageMargins left="0.7" right="0.7" top="0.75" bottom="0.75" header="0.3" footer="0.3"/>
  <pageSetup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3F116BF7-8A8B-4063-8621-120058C025BB}">
          <x14:formula1>
            <xm:f>Data!$D$1:$D$4</xm:f>
          </x14:formula1>
          <xm:sqref>C14:D14</xm:sqref>
        </x14:dataValidation>
        <x14:dataValidation type="list" allowBlank="1" showInputMessage="1" showErrorMessage="1" xr:uid="{1BC5B5A8-49BE-432E-B438-E406BC2C1A86}">
          <x14:formula1>
            <xm:f>Data!$D$7:$D$9</xm:f>
          </x14:formula1>
          <xm:sqref>I6:J6</xm:sqref>
        </x14:dataValidation>
        <x14:dataValidation type="list" allowBlank="1" showInputMessage="1" showErrorMessage="1" xr:uid="{290F0E0A-840D-4849-A9D0-4494286B4E6B}">
          <x14:formula1>
            <xm:f>Data!$D$11:$D$18</xm:f>
          </x14:formula1>
          <xm:sqref>I8:J8</xm:sqref>
        </x14:dataValidation>
        <x14:dataValidation type="list" allowBlank="1" showInputMessage="1" showErrorMessage="1" xr:uid="{8D3934AB-5049-41F8-8671-25758105ED05}">
          <x14:formula1>
            <xm:f>Data!$F$7:$F$14</xm:f>
          </x14:formula1>
          <xm:sqref>I9:J9</xm:sqref>
        </x14:dataValidation>
        <x14:dataValidation type="list" allowBlank="1" showInputMessage="1" showErrorMessage="1" xr:uid="{E093644F-3C57-456F-843F-C22C66DF782A}">
          <x14:formula1>
            <xm:f>Data!$I$1:$I$7</xm:f>
          </x14:formula1>
          <xm:sqref>I12:J12</xm:sqref>
        </x14:dataValidation>
        <x14:dataValidation type="list" allowBlank="1" showInputMessage="1" showErrorMessage="1" xr:uid="{F32D3BC2-E88F-409D-8AB7-A5E41B731DFE}">
          <x14:formula1>
            <xm:f>Data!$I$8:$I$13</xm:f>
          </x14:formula1>
          <xm:sqref>I20:J20</xm:sqref>
        </x14:dataValidation>
        <x14:dataValidation type="list" allowBlank="1" showInputMessage="1" showErrorMessage="1" xr:uid="{68122AEC-ABCA-42DA-8AE6-8E1E3674F456}">
          <x14:formula1>
            <xm:f>Data!$F$16:$F$20</xm:f>
          </x14:formula1>
          <xm:sqref>I21:J21</xm:sqref>
        </x14:dataValidation>
        <x14:dataValidation type="list" allowBlank="1" showInputMessage="1" showErrorMessage="1" xr:uid="{139459BE-6683-4AFC-913B-1D0249D5C14B}">
          <x14:formula1>
            <xm:f>Data!$I$16:$I$17</xm:f>
          </x14:formula1>
          <xm:sqref>I22:J22</xm:sqref>
        </x14:dataValidation>
        <x14:dataValidation type="list" allowBlank="1" showInputMessage="1" showErrorMessage="1" xr:uid="{E73A6C15-13E7-4459-8B31-D74B68DA7E45}">
          <x14:formula1>
            <xm:f>Data!$K$1:$K$3</xm:f>
          </x14:formula1>
          <xm:sqref>I26:J26</xm:sqref>
        </x14:dataValidation>
        <x14:dataValidation type="list" allowBlank="1" showInputMessage="1" showErrorMessage="1" xr:uid="{0E8083D5-53FF-46B2-A1DF-73B59B344B68}">
          <x14:formula1>
            <xm:f>Data!$K$5:$K$7</xm:f>
          </x14:formula1>
          <xm:sqref>C49:E49</xm:sqref>
        </x14:dataValidation>
        <x14:dataValidation type="list" allowBlank="1" showInputMessage="1" showErrorMessage="1" xr:uid="{B6C17DEE-874C-4E83-889B-6DA9FCEA820E}">
          <x14:formula1>
            <xm:f>Data!$K$9:$K$14</xm:f>
          </x14:formula1>
          <xm:sqref>I51:K51</xm:sqref>
        </x14:dataValidation>
        <x14:dataValidation type="list" allowBlank="1" showInputMessage="1" showErrorMessage="1" xr:uid="{0AC99464-EBE3-4A96-94B7-DC544B8A616A}">
          <x14:formula1>
            <xm:f>Data!$F$1:$F$6</xm:f>
          </x14:formula1>
          <xm:sqref>C21:D21</xm:sqref>
        </x14:dataValidation>
        <x14:dataValidation type="list" allowBlank="1" showInputMessage="1" showErrorMessage="1" xr:uid="{5A2E8A7C-E6A7-45E4-9BDE-965BAFD4C6D9}">
          <x14:formula1>
            <xm:f>Data!$A$20:$A$34</xm:f>
          </x14:formula1>
          <xm:sqref>C20:D20</xm:sqref>
        </x14:dataValidation>
        <x14:dataValidation type="list" allowBlank="1" showInputMessage="1" showErrorMessage="1" xr:uid="{02E69365-28EC-495A-AC88-E44BCC900FF9}">
          <x14:formula1>
            <xm:f>Data!$D$19:$D$20</xm:f>
          </x14:formula1>
          <xm:sqref>I13:J13</xm:sqref>
        </x14:dataValidation>
        <x14:dataValidation type="list" allowBlank="1" showInputMessage="1" showErrorMessage="1" xr:uid="{132D8032-7211-447F-8C31-656F6E175AC5}">
          <x14:formula1>
            <xm:f>Data!$D$22:$D$24</xm:f>
          </x14:formula1>
          <xm:sqref>I15:J15</xm:sqref>
        </x14:dataValidation>
        <x14:dataValidation type="list" allowBlank="1" showInputMessage="1" showErrorMessage="1" xr:uid="{AB090016-901D-494A-9A30-9FC759D69D79}">
          <x14:formula1>
            <xm:f>Data!$M$5:$M$24</xm:f>
          </x14:formula1>
          <xm:sqref>C10:D10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BC56-247E-4BFC-8EB1-EE3783C4F637}">
  <dimension ref="A1:P34"/>
  <sheetViews>
    <sheetView workbookViewId="0">
      <selection activeCell="Q13" sqref="Q13"/>
    </sheetView>
  </sheetViews>
  <sheetFormatPr defaultRowHeight="14.4" x14ac:dyDescent="0.3"/>
  <sheetData>
    <row r="1" spans="4:16" x14ac:dyDescent="0.3">
      <c r="D1" t="s">
        <v>65</v>
      </c>
      <c r="F1" t="s">
        <v>68</v>
      </c>
      <c r="I1" t="s">
        <v>91</v>
      </c>
      <c r="K1" t="s">
        <v>101</v>
      </c>
    </row>
    <row r="2" spans="4:16" x14ac:dyDescent="0.3">
      <c r="D2" t="s">
        <v>66</v>
      </c>
      <c r="F2" t="s">
        <v>69</v>
      </c>
      <c r="I2" t="s">
        <v>92</v>
      </c>
      <c r="K2" t="s">
        <v>102</v>
      </c>
    </row>
    <row r="3" spans="4:16" x14ac:dyDescent="0.3">
      <c r="D3" t="s">
        <v>67</v>
      </c>
      <c r="F3" t="s">
        <v>70</v>
      </c>
      <c r="I3" t="s">
        <v>93</v>
      </c>
      <c r="K3" t="s">
        <v>103</v>
      </c>
    </row>
    <row r="4" spans="4:16" x14ac:dyDescent="0.3">
      <c r="D4" t="s">
        <v>135</v>
      </c>
      <c r="F4" t="s">
        <v>71</v>
      </c>
      <c r="I4" t="s">
        <v>94</v>
      </c>
    </row>
    <row r="5" spans="4:16" ht="14.55" customHeight="1" x14ac:dyDescent="0.3">
      <c r="F5" t="s">
        <v>72</v>
      </c>
      <c r="I5" t="s">
        <v>95</v>
      </c>
      <c r="K5" t="s">
        <v>104</v>
      </c>
      <c r="M5" t="s">
        <v>49</v>
      </c>
      <c r="N5" s="61"/>
      <c r="P5" s="61"/>
    </row>
    <row r="6" spans="4:16" x14ac:dyDescent="0.3">
      <c r="F6" t="s">
        <v>63</v>
      </c>
      <c r="I6" t="s">
        <v>96</v>
      </c>
      <c r="K6" t="s">
        <v>105</v>
      </c>
      <c r="M6" t="s">
        <v>138</v>
      </c>
    </row>
    <row r="7" spans="4:16" x14ac:dyDescent="0.3">
      <c r="D7" t="s">
        <v>73</v>
      </c>
      <c r="F7" t="s">
        <v>83</v>
      </c>
      <c r="I7" t="s">
        <v>140</v>
      </c>
      <c r="K7" t="s">
        <v>106</v>
      </c>
      <c r="M7" t="s">
        <v>50</v>
      </c>
    </row>
    <row r="8" spans="4:16" x14ac:dyDescent="0.3">
      <c r="D8" t="s">
        <v>74</v>
      </c>
      <c r="F8" t="s">
        <v>84</v>
      </c>
      <c r="I8" s="27">
        <v>1</v>
      </c>
      <c r="M8" t="s">
        <v>51</v>
      </c>
    </row>
    <row r="9" spans="4:16" x14ac:dyDescent="0.3">
      <c r="D9" t="s">
        <v>75</v>
      </c>
      <c r="F9" t="s">
        <v>85</v>
      </c>
      <c r="I9" s="27">
        <v>2</v>
      </c>
      <c r="K9" t="s">
        <v>108</v>
      </c>
      <c r="M9" t="s">
        <v>52</v>
      </c>
    </row>
    <row r="10" spans="4:16" x14ac:dyDescent="0.3">
      <c r="F10" t="s">
        <v>86</v>
      </c>
      <c r="I10" s="27">
        <v>3</v>
      </c>
      <c r="K10" t="s">
        <v>109</v>
      </c>
      <c r="M10" t="s">
        <v>142</v>
      </c>
    </row>
    <row r="11" spans="4:16" x14ac:dyDescent="0.3">
      <c r="D11" t="s">
        <v>76</v>
      </c>
      <c r="F11" t="s">
        <v>87</v>
      </c>
      <c r="I11" s="27">
        <v>4</v>
      </c>
      <c r="K11" t="s">
        <v>75</v>
      </c>
      <c r="M11" t="s">
        <v>54</v>
      </c>
    </row>
    <row r="12" spans="4:16" x14ac:dyDescent="0.3">
      <c r="D12" t="s">
        <v>77</v>
      </c>
      <c r="F12" t="s">
        <v>88</v>
      </c>
      <c r="I12" s="27">
        <v>5</v>
      </c>
      <c r="K12" t="s">
        <v>110</v>
      </c>
      <c r="M12" t="s">
        <v>53</v>
      </c>
    </row>
    <row r="13" spans="4:16" x14ac:dyDescent="0.3">
      <c r="D13" t="s">
        <v>78</v>
      </c>
      <c r="F13" t="s">
        <v>89</v>
      </c>
      <c r="I13" s="27">
        <v>6</v>
      </c>
      <c r="K13" t="s">
        <v>111</v>
      </c>
      <c r="M13" t="s">
        <v>55</v>
      </c>
    </row>
    <row r="14" spans="4:16" x14ac:dyDescent="0.3">
      <c r="D14" t="s">
        <v>79</v>
      </c>
      <c r="F14" t="s">
        <v>90</v>
      </c>
      <c r="I14" s="27"/>
      <c r="K14" t="s">
        <v>143</v>
      </c>
      <c r="M14" t="s">
        <v>136</v>
      </c>
    </row>
    <row r="15" spans="4:16" x14ac:dyDescent="0.3">
      <c r="D15" t="s">
        <v>80</v>
      </c>
      <c r="M15" t="s">
        <v>137</v>
      </c>
    </row>
    <row r="16" spans="4:16" x14ac:dyDescent="0.3">
      <c r="D16" t="s">
        <v>81</v>
      </c>
      <c r="F16" t="s">
        <v>107</v>
      </c>
      <c r="I16" t="s">
        <v>99</v>
      </c>
      <c r="M16" t="s">
        <v>56</v>
      </c>
    </row>
    <row r="17" spans="1:13" x14ac:dyDescent="0.3">
      <c r="D17" t="s">
        <v>82</v>
      </c>
      <c r="F17" t="s">
        <v>97</v>
      </c>
      <c r="I17" t="s">
        <v>100</v>
      </c>
      <c r="M17" t="s">
        <v>57</v>
      </c>
    </row>
    <row r="18" spans="1:13" x14ac:dyDescent="0.3">
      <c r="D18" t="s">
        <v>141</v>
      </c>
      <c r="F18" t="s">
        <v>98</v>
      </c>
      <c r="M18" t="s">
        <v>58</v>
      </c>
    </row>
    <row r="19" spans="1:13" x14ac:dyDescent="0.3">
      <c r="D19" t="s">
        <v>129</v>
      </c>
      <c r="F19" t="s">
        <v>69</v>
      </c>
      <c r="M19" t="s">
        <v>60</v>
      </c>
    </row>
    <row r="20" spans="1:13" x14ac:dyDescent="0.3">
      <c r="A20" s="27">
        <v>20</v>
      </c>
      <c r="D20" t="s">
        <v>65</v>
      </c>
      <c r="F20" t="s">
        <v>71</v>
      </c>
      <c r="M20" t="s">
        <v>61</v>
      </c>
    </row>
    <row r="21" spans="1:13" x14ac:dyDescent="0.3">
      <c r="A21" s="27">
        <v>25</v>
      </c>
      <c r="M21" t="s">
        <v>62</v>
      </c>
    </row>
    <row r="22" spans="1:13" x14ac:dyDescent="0.3">
      <c r="A22" s="27">
        <v>30</v>
      </c>
      <c r="D22" t="s">
        <v>130</v>
      </c>
      <c r="M22" t="s">
        <v>63</v>
      </c>
    </row>
    <row r="23" spans="1:13" x14ac:dyDescent="0.3">
      <c r="A23" s="27">
        <v>35</v>
      </c>
      <c r="D23" t="s">
        <v>131</v>
      </c>
      <c r="M23" t="s">
        <v>59</v>
      </c>
    </row>
    <row r="24" spans="1:13" x14ac:dyDescent="0.3">
      <c r="A24" s="27" t="s">
        <v>115</v>
      </c>
      <c r="D24" t="s">
        <v>132</v>
      </c>
      <c r="M24" t="s">
        <v>64</v>
      </c>
    </row>
    <row r="25" spans="1:13" x14ac:dyDescent="0.3">
      <c r="A25" s="27" t="s">
        <v>118</v>
      </c>
    </row>
    <row r="26" spans="1:13" x14ac:dyDescent="0.3">
      <c r="A26" s="27" t="s">
        <v>116</v>
      </c>
    </row>
    <row r="27" spans="1:13" x14ac:dyDescent="0.3">
      <c r="A27" s="27" t="s">
        <v>117</v>
      </c>
    </row>
    <row r="28" spans="1:13" x14ac:dyDescent="0.3">
      <c r="A28" s="27" t="s">
        <v>120</v>
      </c>
    </row>
    <row r="29" spans="1:13" x14ac:dyDescent="0.3">
      <c r="A29" s="27" t="s">
        <v>121</v>
      </c>
    </row>
    <row r="30" spans="1:13" x14ac:dyDescent="0.3">
      <c r="A30" s="27" t="s">
        <v>119</v>
      </c>
    </row>
    <row r="31" spans="1:13" x14ac:dyDescent="0.3">
      <c r="A31" s="27" t="s">
        <v>122</v>
      </c>
    </row>
    <row r="32" spans="1:13" x14ac:dyDescent="0.3">
      <c r="A32" s="27" t="s">
        <v>123</v>
      </c>
    </row>
    <row r="33" spans="1:1" x14ac:dyDescent="0.3">
      <c r="A33" s="27" t="s">
        <v>124</v>
      </c>
    </row>
    <row r="34" spans="1:1" x14ac:dyDescent="0.3">
      <c r="A34" s="27" t="s">
        <v>125</v>
      </c>
    </row>
  </sheetData>
  <sortState xmlns:xlrd2="http://schemas.microsoft.com/office/spreadsheetml/2017/richdata2" ref="O1:O35">
    <sortCondition ref="O1:O3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Worksheet</vt:lpstr>
      <vt:lpstr>Data</vt:lpstr>
      <vt:lpstr>Worksheet!Print_Area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Eaton</dc:creator>
  <cp:lastModifiedBy>David Webb</cp:lastModifiedBy>
  <cp:lastPrinted>2024-08-22T14:20:42Z</cp:lastPrinted>
  <dcterms:created xsi:type="dcterms:W3CDTF">2013-10-12T15:03:32Z</dcterms:created>
  <dcterms:modified xsi:type="dcterms:W3CDTF">2025-09-22T14:32:44Z</dcterms:modified>
</cp:coreProperties>
</file>